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IgorGor\Desktop\"/>
    </mc:Choice>
  </mc:AlternateContent>
  <xr:revisionPtr revIDLastSave="0" documentId="13_ncr:1_{0C61774F-B60D-4547-8F29-DC8F163CD26E}" xr6:coauthVersionLast="47" xr6:coauthVersionMax="47" xr10:uidLastSave="{00000000-0000-0000-0000-000000000000}"/>
  <bookViews>
    <workbookView xWindow="28680" yWindow="-120" windowWidth="29040" windowHeight="15840" xr2:uid="{EA3C5A8D-25C3-4E8D-A361-F7BE32CB7B86}"/>
  </bookViews>
  <sheets>
    <sheet name="Sheet1" sheetId="1" r:id="rId1"/>
  </sheets>
  <definedNames>
    <definedName name="_xlnm.Print_Area" localSheetId="0">Sheet1!$C$1:$J$35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9" i="1" l="1"/>
  <c r="F12" i="1" l="1"/>
  <c r="F26" i="1" s="1"/>
  <c r="F10" i="1"/>
  <c r="E18" i="1"/>
  <c r="G18" i="1" s="1"/>
  <c r="E19" i="1"/>
  <c r="E20" i="1"/>
  <c r="G20" i="1" s="1"/>
  <c r="F18" i="1" l="1"/>
  <c r="H19" i="1"/>
  <c r="H18" i="1"/>
  <c r="I18" i="1" s="1"/>
  <c r="H20" i="1"/>
  <c r="E26" i="1"/>
  <c r="G26" i="1" s="1"/>
  <c r="I19" i="1" l="1"/>
  <c r="I20" i="1"/>
  <c r="F19" i="1"/>
  <c r="F20" i="1"/>
  <c r="F27" i="1"/>
  <c r="H26" i="1" l="1"/>
  <c r="I26" i="1" s="1"/>
  <c r="I21" i="1"/>
  <c r="E27" i="1"/>
  <c r="G27" i="1" s="1"/>
  <c r="H27" i="1" s="1"/>
  <c r="I27" i="1" l="1"/>
  <c r="I22" i="1" l="1"/>
  <c r="I28" i="1"/>
  <c r="I29" i="1" s="1"/>
</calcChain>
</file>

<file path=xl/sharedStrings.xml><?xml version="1.0" encoding="utf-8"?>
<sst xmlns="http://schemas.openxmlformats.org/spreadsheetml/2006/main" count="34" uniqueCount="24">
  <si>
    <t>Temporary Buydown Calculator</t>
  </si>
  <si>
    <t>Input Data</t>
  </si>
  <si>
    <t xml:space="preserve">Broker Support: </t>
  </si>
  <si>
    <t>Property Value</t>
  </si>
  <si>
    <t>704-444-0877</t>
  </si>
  <si>
    <t>Loan Amount</t>
  </si>
  <si>
    <t>Note Rate</t>
  </si>
  <si>
    <t>Loan Term (Years)</t>
  </si>
  <si>
    <t>Loan Term (Months)</t>
  </si>
  <si>
    <t>Payments per Year</t>
  </si>
  <si>
    <t xml:space="preserve">Regular P&amp;I </t>
  </si>
  <si>
    <t>A&amp;D Mortgage</t>
  </si>
  <si>
    <t>3 - 2 - 1 Temporary Buydown</t>
  </si>
  <si>
    <t>Buydown Rate</t>
  </si>
  <si>
    <t>P&amp;I with Buydown</t>
  </si>
  <si>
    <t>Monthly Subsidy</t>
  </si>
  <si>
    <t>Subsidy per Year</t>
  </si>
  <si>
    <t>Year 1</t>
  </si>
  <si>
    <t>Year 2</t>
  </si>
  <si>
    <t>Year 3</t>
  </si>
  <si>
    <t>Total Concession</t>
  </si>
  <si>
    <t>% of Concession</t>
  </si>
  <si>
    <t>2 - 1 Temporary Buydown</t>
  </si>
  <si>
    <t>** NMLS# 958660 A&amp;D Mortgage LLC. Programs and Pricing are subject to change without notice. This Calculator is intended to be used by mortgage professionals only and is not an advertisement under Section 226.24 of Regulation Z, and is not meant for use by the general public.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</si>
</sst>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0.000%"/>
    <numFmt numFmtId="166" formatCode="&quot;$&quot;#,##0.00"/>
    <numFmt numFmtId="167" formatCode="&quot;$&quot;#,##0.0000"/>
  </numFmts>
  <fonts count="12" x14ac:knownFonts="1">
    <font>
      <sz val="11"/>
      <color theme="1"/>
      <name val="Calibri"/>
      <family val="2"/>
      <scheme val="minor"/>
    </font>
    <font>
      <sz val="10"/>
      <color theme="1"/>
      <name val="Montserrat Light"/>
      <charset val="204"/>
    </font>
    <font>
      <b/>
      <sz val="10"/>
      <color theme="1"/>
      <name val="Montserrat Light"/>
      <charset val="204"/>
    </font>
    <font>
      <b/>
      <sz val="15"/>
      <color theme="0"/>
      <name val="Montserrat Light"/>
      <charset val="204"/>
    </font>
    <font>
      <b/>
      <sz val="13"/>
      <color theme="0"/>
      <name val="Montserrat Light"/>
      <charset val="204"/>
    </font>
    <font>
      <sz val="12"/>
      <color rgb="FF000000"/>
      <name val="Montserrat Light"/>
      <charset val="204"/>
    </font>
    <font>
      <sz val="12"/>
      <color theme="1"/>
      <name val="Montserrat Light"/>
      <charset val="204"/>
    </font>
    <font>
      <sz val="12"/>
      <name val="Montserrat Light"/>
      <charset val="204"/>
    </font>
    <font>
      <b/>
      <sz val="12"/>
      <color theme="1"/>
      <name val="Montserrat Light"/>
      <charset val="204"/>
    </font>
    <font>
      <i/>
      <sz val="12"/>
      <color theme="1"/>
      <name val="Montserrat Light"/>
      <charset val="204"/>
    </font>
    <font>
      <b/>
      <sz val="13"/>
      <name val="Montserrat Light"/>
      <charset val="204"/>
    </font>
    <font>
      <b/>
      <sz val="17"/>
      <color rgb="FFFF0000"/>
      <name val="Montserrat Light"/>
      <charset val="204"/>
    </font>
  </fonts>
  <fills count="8">
    <fill>
      <patternFill patternType="none"/>
    </fill>
    <fill>
      <patternFill patternType="gray125"/>
    </fill>
    <fill>
      <patternFill patternType="solid">
        <fgColor rgb="FFFFFFFF"/>
        <bgColor rgb="FFFFFFFF"/>
      </patternFill>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249977111117893"/>
        <bgColor rgb="FF808080"/>
      </patternFill>
    </fill>
    <fill>
      <patternFill patternType="solid">
        <fgColor rgb="FFDA2032"/>
        <bgColor indexed="64"/>
      </patternFill>
    </fill>
  </fills>
  <borders count="3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right>
      <top/>
      <bottom/>
      <diagonal/>
    </border>
    <border>
      <left style="thin">
        <color theme="0" tint="-0.249977111117893"/>
      </left>
      <right style="thin">
        <color theme="0" tint="-0.249977111117893"/>
      </right>
      <top/>
      <bottom/>
      <diagonal/>
    </border>
    <border>
      <left style="medium">
        <color indexed="64"/>
      </left>
      <right/>
      <top/>
      <bottom/>
      <diagonal/>
    </border>
    <border>
      <left/>
      <right style="medium">
        <color indexed="64"/>
      </right>
      <top/>
      <bottom/>
      <diagonal/>
    </border>
    <border>
      <left style="medium">
        <color indexed="64"/>
      </left>
      <right style="thin">
        <color theme="0" tint="-0.249977111117893"/>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diagonal/>
    </border>
    <border>
      <left style="thin">
        <color theme="0" tint="-0.249977111117893"/>
      </left>
      <right style="medium">
        <color indexed="64"/>
      </right>
      <top style="thin">
        <color theme="0" tint="-0.249977111117893"/>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indexed="64"/>
      </right>
      <top/>
      <bottom style="thin">
        <color theme="0"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0" tint="-0.249977111117893"/>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theme="0" tint="-0.249977111117893"/>
      </right>
      <top/>
      <bottom style="thin">
        <color indexed="64"/>
      </bottom>
      <diagonal/>
    </border>
    <border>
      <left style="thin">
        <color indexed="64"/>
      </left>
      <right style="thin">
        <color theme="0" tint="-0.249977111117893"/>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bottom style="thin">
        <color indexed="64"/>
      </bottom>
      <diagonal/>
    </border>
    <border>
      <left/>
      <right style="thin">
        <color theme="0" tint="-0.249977111117893"/>
      </right>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s>
  <cellStyleXfs count="1">
    <xf numFmtId="0" fontId="0" fillId="0" borderId="0"/>
  </cellStyleXfs>
  <cellXfs count="76">
    <xf numFmtId="0" fontId="0" fillId="0" borderId="0" xfId="0"/>
    <xf numFmtId="0" fontId="1" fillId="0" borderId="0" xfId="0" applyFont="1" applyProtection="1">
      <protection locked="0"/>
    </xf>
    <xf numFmtId="0" fontId="1" fillId="0" borderId="3" xfId="0" applyFont="1" applyBorder="1" applyProtection="1">
      <protection locked="0"/>
    </xf>
    <xf numFmtId="166" fontId="1" fillId="0" borderId="0" xfId="0" applyNumberFormat="1" applyFont="1" applyProtection="1">
      <protection locked="0"/>
    </xf>
    <xf numFmtId="2" fontId="1" fillId="0" borderId="0" xfId="0" applyNumberFormat="1" applyFont="1" applyProtection="1">
      <protection locked="0"/>
    </xf>
    <xf numFmtId="164" fontId="6" fillId="3" borderId="29" xfId="0" applyNumberFormat="1" applyFont="1" applyFill="1" applyBorder="1" applyAlignment="1" applyProtection="1">
      <alignment horizontal="left" vertical="center"/>
      <protection locked="0"/>
    </xf>
    <xf numFmtId="164" fontId="6" fillId="3" borderId="28" xfId="0" applyNumberFormat="1" applyFont="1" applyFill="1" applyBorder="1" applyAlignment="1" applyProtection="1">
      <alignment horizontal="left" vertical="center"/>
      <protection locked="0"/>
    </xf>
    <xf numFmtId="164" fontId="6" fillId="3" borderId="0" xfId="0" applyNumberFormat="1" applyFont="1" applyFill="1" applyAlignment="1" applyProtection="1">
      <alignment horizontal="left" vertical="center"/>
      <protection locked="0"/>
    </xf>
    <xf numFmtId="164" fontId="6" fillId="3" borderId="6" xfId="0" applyNumberFormat="1" applyFont="1" applyFill="1" applyBorder="1" applyAlignment="1" applyProtection="1">
      <alignment horizontal="left" vertical="center"/>
      <protection locked="0"/>
    </xf>
    <xf numFmtId="165" fontId="6" fillId="3" borderId="0" xfId="0" applyNumberFormat="1" applyFont="1" applyFill="1" applyAlignment="1" applyProtection="1">
      <alignment horizontal="left" vertical="center"/>
      <protection locked="0"/>
    </xf>
    <xf numFmtId="165" fontId="6" fillId="3" borderId="6" xfId="0" applyNumberFormat="1" applyFont="1" applyFill="1" applyBorder="1" applyAlignment="1" applyProtection="1">
      <alignment horizontal="left" vertical="center"/>
      <protection locked="0"/>
    </xf>
    <xf numFmtId="0" fontId="6" fillId="3" borderId="0" xfId="0" applyFont="1" applyFill="1" applyAlignment="1" applyProtection="1">
      <alignment horizontal="left" vertical="center"/>
      <protection locked="0"/>
    </xf>
    <xf numFmtId="0" fontId="6" fillId="3" borderId="6" xfId="0" applyFont="1" applyFill="1" applyBorder="1" applyAlignment="1" applyProtection="1">
      <alignment horizontal="left" vertical="center"/>
      <protection locked="0"/>
    </xf>
    <xf numFmtId="0" fontId="6" fillId="4" borderId="0" xfId="0" applyFont="1" applyFill="1" applyAlignment="1" applyProtection="1">
      <alignment horizontal="left" vertical="center"/>
    </xf>
    <xf numFmtId="0" fontId="6" fillId="4" borderId="6" xfId="0" applyFont="1" applyFill="1" applyBorder="1" applyAlignment="1" applyProtection="1">
      <alignment horizontal="left" vertical="center"/>
    </xf>
    <xf numFmtId="166" fontId="6" fillId="4" borderId="11" xfId="0" applyNumberFormat="1" applyFont="1" applyFill="1" applyBorder="1" applyAlignment="1" applyProtection="1">
      <alignment horizontal="left" vertical="center"/>
    </xf>
    <xf numFmtId="166" fontId="6" fillId="4" borderId="26" xfId="0" applyNumberFormat="1" applyFont="1" applyFill="1" applyBorder="1" applyAlignment="1" applyProtection="1">
      <alignment horizontal="left" vertical="center"/>
    </xf>
    <xf numFmtId="165" fontId="7" fillId="0" borderId="13" xfId="0" applyNumberFormat="1" applyFont="1" applyBorder="1" applyAlignment="1" applyProtection="1">
      <alignment horizontal="center" vertical="center"/>
    </xf>
    <xf numFmtId="166" fontId="7" fillId="0" borderId="4" xfId="0" applyNumberFormat="1" applyFont="1" applyBorder="1" applyAlignment="1" applyProtection="1">
      <alignment horizontal="center" vertical="center"/>
    </xf>
    <xf numFmtId="166" fontId="7" fillId="0" borderId="2" xfId="0" applyNumberFormat="1" applyFont="1" applyBorder="1" applyAlignment="1" applyProtection="1">
      <alignment horizontal="center" vertical="center"/>
    </xf>
    <xf numFmtId="166" fontId="7" fillId="0" borderId="9" xfId="0" applyNumberFormat="1" applyFont="1" applyBorder="1" applyAlignment="1" applyProtection="1">
      <alignment horizontal="center" vertical="center"/>
    </xf>
    <xf numFmtId="165" fontId="7" fillId="0" borderId="2" xfId="0" applyNumberFormat="1" applyFont="1" applyBorder="1" applyAlignment="1" applyProtection="1">
      <alignment horizontal="center" vertical="center"/>
    </xf>
    <xf numFmtId="165" fontId="7" fillId="0" borderId="1" xfId="0" applyNumberFormat="1" applyFont="1" applyBorder="1" applyAlignment="1" applyProtection="1">
      <alignment horizontal="center" vertical="center"/>
    </xf>
    <xf numFmtId="166" fontId="8" fillId="0" borderId="6" xfId="0" applyNumberFormat="1" applyFont="1" applyBorder="1" applyAlignment="1" applyProtection="1">
      <alignment horizontal="center" vertical="center"/>
    </xf>
    <xf numFmtId="10" fontId="9" fillId="0" borderId="6" xfId="0" applyNumberFormat="1" applyFont="1" applyBorder="1" applyAlignment="1" applyProtection="1">
      <alignment horizontal="right" vertical="center"/>
    </xf>
    <xf numFmtId="166" fontId="7" fillId="0" borderId="1" xfId="0" applyNumberFormat="1" applyFont="1" applyBorder="1" applyAlignment="1" applyProtection="1">
      <alignment horizontal="center" vertical="center"/>
    </xf>
    <xf numFmtId="166" fontId="7" fillId="2" borderId="1" xfId="0" applyNumberFormat="1" applyFont="1" applyFill="1" applyBorder="1" applyAlignment="1" applyProtection="1">
      <alignment horizontal="center" vertical="center"/>
    </xf>
    <xf numFmtId="166" fontId="7" fillId="0" borderId="14" xfId="0" applyNumberFormat="1" applyFont="1" applyBorder="1" applyAlignment="1" applyProtection="1">
      <alignment horizontal="center" vertical="center"/>
    </xf>
    <xf numFmtId="0" fontId="1" fillId="4" borderId="0" xfId="0" applyFont="1" applyFill="1" applyProtection="1">
      <protection locked="0"/>
    </xf>
    <xf numFmtId="0" fontId="11" fillId="4" borderId="0" xfId="0" applyFont="1" applyFill="1" applyAlignment="1" applyProtection="1">
      <alignment horizontal="center" vertical="center"/>
      <protection locked="0"/>
    </xf>
    <xf numFmtId="0" fontId="2" fillId="4" borderId="0" xfId="0" applyFont="1" applyFill="1" applyAlignment="1" applyProtection="1">
      <alignment vertical="center"/>
      <protection locked="0"/>
    </xf>
    <xf numFmtId="0" fontId="4" fillId="7" borderId="15" xfId="0" applyFont="1" applyFill="1" applyBorder="1" applyAlignment="1" applyProtection="1">
      <alignment horizontal="center" vertical="center"/>
      <protection locked="0"/>
    </xf>
    <xf numFmtId="0" fontId="4" fillId="7" borderId="16" xfId="0" applyFont="1" applyFill="1" applyBorder="1" applyAlignment="1" applyProtection="1">
      <alignment horizontal="center" vertical="center"/>
      <protection locked="0"/>
    </xf>
    <xf numFmtId="0" fontId="4" fillId="7" borderId="17" xfId="0" applyFont="1" applyFill="1" applyBorder="1" applyAlignment="1" applyProtection="1">
      <alignment horizontal="center" vertical="center"/>
      <protection locked="0"/>
    </xf>
    <xf numFmtId="0" fontId="2" fillId="4" borderId="0" xfId="0" applyFont="1" applyFill="1" applyAlignment="1" applyProtection="1">
      <alignment horizontal="right" vertical="center"/>
      <protection locked="0"/>
    </xf>
    <xf numFmtId="0" fontId="2" fillId="4" borderId="0" xfId="0" applyFont="1" applyFill="1" applyAlignment="1" applyProtection="1">
      <alignment wrapText="1"/>
      <protection locked="0"/>
    </xf>
    <xf numFmtId="0" fontId="7" fillId="3" borderId="27" xfId="0" applyFont="1" applyFill="1" applyBorder="1" applyAlignment="1" applyProtection="1">
      <alignment horizontal="left" vertical="center"/>
      <protection locked="0"/>
    </xf>
    <xf numFmtId="0" fontId="7" fillId="3" borderId="29" xfId="0" applyFont="1" applyFill="1" applyBorder="1" applyAlignment="1" applyProtection="1">
      <alignment horizontal="left" vertical="center"/>
      <protection locked="0"/>
    </xf>
    <xf numFmtId="0" fontId="2" fillId="4" borderId="0" xfId="0" applyFont="1" applyFill="1" applyAlignment="1" applyProtection="1">
      <alignment horizontal="right" vertical="center"/>
      <protection locked="0"/>
    </xf>
    <xf numFmtId="0" fontId="7" fillId="3" borderId="5" xfId="0" applyFont="1" applyFill="1" applyBorder="1" applyAlignment="1" applyProtection="1">
      <alignment horizontal="left" vertical="center"/>
      <protection locked="0"/>
    </xf>
    <xf numFmtId="0" fontId="7" fillId="3" borderId="0" xfId="0" applyFont="1" applyFill="1" applyAlignment="1" applyProtection="1">
      <alignment horizontal="left" vertical="center"/>
      <protection locked="0"/>
    </xf>
    <xf numFmtId="0" fontId="8" fillId="4" borderId="0" xfId="0" applyFont="1" applyFill="1" applyProtection="1">
      <protection locked="0"/>
    </xf>
    <xf numFmtId="0" fontId="7" fillId="4" borderId="5" xfId="0" applyFont="1" applyFill="1" applyBorder="1" applyAlignment="1" applyProtection="1">
      <alignment horizontal="left" vertical="center"/>
      <protection locked="0"/>
    </xf>
    <xf numFmtId="0" fontId="7" fillId="4" borderId="0" xfId="0" applyFont="1" applyFill="1" applyAlignment="1" applyProtection="1">
      <alignment horizontal="left" vertical="center"/>
      <protection locked="0"/>
    </xf>
    <xf numFmtId="166" fontId="7" fillId="0" borderId="10" xfId="0" applyNumberFormat="1" applyFont="1" applyBorder="1" applyAlignment="1" applyProtection="1">
      <alignment horizontal="left" vertical="center"/>
      <protection locked="0"/>
    </xf>
    <xf numFmtId="166" fontId="7" fillId="0" borderId="11" xfId="0" applyNumberFormat="1" applyFont="1" applyBorder="1" applyAlignment="1" applyProtection="1">
      <alignment horizontal="left" vertical="center"/>
      <protection locked="0"/>
    </xf>
    <xf numFmtId="0" fontId="3" fillId="7" borderId="15" xfId="0" applyFont="1" applyFill="1" applyBorder="1" applyAlignment="1" applyProtection="1">
      <alignment horizontal="center" vertical="center"/>
      <protection locked="0"/>
    </xf>
    <xf numFmtId="0" fontId="3" fillId="7" borderId="16" xfId="0" applyFont="1" applyFill="1" applyBorder="1" applyAlignment="1" applyProtection="1">
      <alignment horizontal="center" vertical="center"/>
      <protection locked="0"/>
    </xf>
    <xf numFmtId="0" fontId="3" fillId="7" borderId="17" xfId="0" applyFont="1" applyFill="1" applyBorder="1" applyAlignment="1" applyProtection="1">
      <alignment horizontal="center" vertical="center"/>
      <protection locked="0"/>
    </xf>
    <xf numFmtId="49" fontId="10" fillId="6" borderId="15" xfId="0" applyNumberFormat="1" applyFont="1" applyFill="1" applyBorder="1" applyAlignment="1" applyProtection="1">
      <alignment horizontal="center" vertical="center"/>
      <protection locked="0"/>
    </xf>
    <xf numFmtId="49" fontId="10" fillId="6" borderId="16" xfId="0" applyNumberFormat="1" applyFont="1" applyFill="1" applyBorder="1" applyAlignment="1" applyProtection="1">
      <alignment horizontal="center" vertical="center"/>
      <protection locked="0"/>
    </xf>
    <xf numFmtId="49" fontId="10" fillId="6" borderId="17" xfId="0" applyNumberFormat="1" applyFont="1" applyFill="1" applyBorder="1" applyAlignment="1" applyProtection="1">
      <alignment horizontal="center" vertical="center"/>
      <protection locked="0"/>
    </xf>
    <xf numFmtId="0" fontId="5" fillId="5" borderId="21" xfId="0" applyFont="1" applyFill="1" applyBorder="1" applyAlignment="1" applyProtection="1">
      <alignment horizontal="center" vertical="center"/>
      <protection locked="0"/>
    </xf>
    <xf numFmtId="2" fontId="7" fillId="5" borderId="22" xfId="0" applyNumberFormat="1" applyFont="1" applyFill="1" applyBorder="1" applyAlignment="1" applyProtection="1">
      <alignment horizontal="center" vertical="center"/>
      <protection locked="0"/>
    </xf>
    <xf numFmtId="166" fontId="7" fillId="5" borderId="23" xfId="0" applyNumberFormat="1" applyFont="1" applyFill="1" applyBorder="1" applyAlignment="1" applyProtection="1">
      <alignment horizontal="center" vertical="center"/>
      <protection locked="0"/>
    </xf>
    <xf numFmtId="2" fontId="7" fillId="5" borderId="24" xfId="0" applyNumberFormat="1" applyFont="1" applyFill="1" applyBorder="1" applyAlignment="1" applyProtection="1">
      <alignment horizontal="center" vertical="center" wrapText="1"/>
      <protection locked="0"/>
    </xf>
    <xf numFmtId="2" fontId="7" fillId="5" borderId="25" xfId="0" applyNumberFormat="1" applyFont="1" applyFill="1" applyBorder="1" applyAlignment="1" applyProtection="1">
      <alignment horizontal="center" vertical="center" wrapText="1"/>
      <protection locked="0"/>
    </xf>
    <xf numFmtId="0" fontId="6" fillId="5" borderId="20" xfId="0" applyFont="1" applyFill="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6" fillId="0" borderId="0" xfId="0" applyFont="1" applyProtection="1">
      <protection locked="0"/>
    </xf>
    <xf numFmtId="0" fontId="6" fillId="0" borderId="5" xfId="0" applyFont="1" applyBorder="1" applyAlignment="1" applyProtection="1">
      <alignment horizontal="center" vertical="center"/>
      <protection locked="0"/>
    </xf>
    <xf numFmtId="0" fontId="1" fillId="0" borderId="5" xfId="0" applyFont="1" applyBorder="1" applyProtection="1">
      <protection locked="0"/>
    </xf>
    <xf numFmtId="0" fontId="1" fillId="0" borderId="6" xfId="0" applyFont="1" applyBorder="1" applyProtection="1">
      <protection locked="0"/>
    </xf>
    <xf numFmtId="0" fontId="6" fillId="5" borderId="19" xfId="0" applyFont="1" applyFill="1" applyBorder="1" applyAlignment="1" applyProtection="1">
      <alignment horizontal="center" vertical="center"/>
      <protection locked="0"/>
    </xf>
    <xf numFmtId="167" fontId="7" fillId="5" borderId="23" xfId="0" applyNumberFormat="1" applyFont="1" applyFill="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10" xfId="0" applyFont="1" applyBorder="1" applyProtection="1">
      <protection locked="0"/>
    </xf>
    <xf numFmtId="0" fontId="6" fillId="0" borderId="11" xfId="0" applyFont="1" applyBorder="1" applyProtection="1">
      <protection locked="0"/>
    </xf>
    <xf numFmtId="0" fontId="6" fillId="0" borderId="26" xfId="0" applyFont="1" applyBorder="1" applyProtection="1">
      <protection locked="0"/>
    </xf>
    <xf numFmtId="0" fontId="1" fillId="0" borderId="0" xfId="0" applyFont="1" applyAlignment="1" applyProtection="1">
      <alignment horizontal="left" vertical="top" wrapText="1"/>
      <protection locked="0"/>
    </xf>
    <xf numFmtId="0" fontId="1" fillId="4" borderId="0" xfId="0" applyFont="1" applyFill="1" applyAlignment="1" applyProtection="1">
      <alignment vertical="top" wrapText="1"/>
      <protection locked="0"/>
    </xf>
    <xf numFmtId="0" fontId="1" fillId="0" borderId="0" xfId="0" applyFont="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91946</xdr:colOff>
      <xdr:row>0</xdr:row>
      <xdr:rowOff>209275</xdr:rowOff>
    </xdr:from>
    <xdr:to>
      <xdr:col>3</xdr:col>
      <xdr:colOff>625288</xdr:colOff>
      <xdr:row>1</xdr:row>
      <xdr:rowOff>209358</xdr:rowOff>
    </xdr:to>
    <xdr:pic>
      <xdr:nvPicPr>
        <xdr:cNvPr id="4" name="Picture 3">
          <a:extLst>
            <a:ext uri="{FF2B5EF4-FFF2-40B4-BE49-F238E27FC236}">
              <a16:creationId xmlns:a16="http://schemas.microsoft.com/office/drawing/2014/main" id="{9E4DE752-FFF6-4C1B-9575-20E2D87701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770" y="209275"/>
          <a:ext cx="1933853" cy="315977"/>
        </a:xfrm>
        <a:prstGeom prst="rect">
          <a:avLst/>
        </a:prstGeom>
      </xdr:spPr>
    </xdr:pic>
    <xdr:clientData/>
  </xdr:twoCellAnchor>
  <xdr:twoCellAnchor editAs="oneCell">
    <xdr:from>
      <xdr:col>9</xdr:col>
      <xdr:colOff>405342</xdr:colOff>
      <xdr:row>32</xdr:row>
      <xdr:rowOff>185866</xdr:rowOff>
    </xdr:from>
    <xdr:to>
      <xdr:col>9</xdr:col>
      <xdr:colOff>784732</xdr:colOff>
      <xdr:row>33</xdr:row>
      <xdr:rowOff>361111</xdr:rowOff>
    </xdr:to>
    <xdr:pic>
      <xdr:nvPicPr>
        <xdr:cNvPr id="3" name="Picture 2">
          <a:extLst>
            <a:ext uri="{FF2B5EF4-FFF2-40B4-BE49-F238E27FC236}">
              <a16:creationId xmlns:a16="http://schemas.microsoft.com/office/drawing/2014/main" id="{AEB17A02-886A-47FB-A16F-B92E32AD395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114663" y="8200473"/>
          <a:ext cx="383200" cy="3859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9E4FC-9863-4E3E-9858-8E3B4141C72E}">
  <dimension ref="B1:P36"/>
  <sheetViews>
    <sheetView tabSelected="1" zoomScale="85" zoomScaleNormal="85" zoomScaleSheetLayoutView="80" zoomScalePageLayoutView="55" workbookViewId="0">
      <selection activeCell="I7" sqref="I7"/>
    </sheetView>
  </sheetViews>
  <sheetFormatPr defaultColWidth="9.109375" defaultRowHeight="16.2" x14ac:dyDescent="0.4"/>
  <cols>
    <col min="1" max="1" width="0.6640625" style="1" customWidth="1"/>
    <col min="2" max="2" width="0.6640625" style="1" hidden="1" customWidth="1"/>
    <col min="3" max="3" width="21.109375" style="1" customWidth="1"/>
    <col min="4" max="8" width="23.33203125" style="1" customWidth="1"/>
    <col min="9" max="9" width="24.6640625" style="1" customWidth="1"/>
    <col min="10" max="10" width="18.109375" style="1" customWidth="1"/>
    <col min="11" max="11" width="9.88671875" style="1" customWidth="1"/>
    <col min="12" max="12" width="14.109375" style="1" customWidth="1"/>
    <col min="13" max="22" width="9.88671875" style="1" customWidth="1"/>
    <col min="23" max="16384" width="9.109375" style="1"/>
  </cols>
  <sheetData>
    <row r="1" spans="3:16" ht="24" customHeight="1" x14ac:dyDescent="0.4">
      <c r="C1" s="28"/>
      <c r="D1" s="28"/>
      <c r="E1" s="28"/>
      <c r="F1" s="28"/>
      <c r="G1" s="28"/>
      <c r="H1" s="28"/>
      <c r="I1" s="28"/>
      <c r="J1" s="28"/>
    </row>
    <row r="2" spans="3:16" ht="23.25" customHeight="1" x14ac:dyDescent="0.4">
      <c r="D2" s="29" t="s">
        <v>0</v>
      </c>
      <c r="E2" s="29"/>
      <c r="F2" s="29"/>
      <c r="G2" s="29"/>
      <c r="H2" s="29"/>
      <c r="I2" s="29"/>
      <c r="J2" s="28"/>
    </row>
    <row r="3" spans="3:16" x14ac:dyDescent="0.4">
      <c r="C3" s="28"/>
      <c r="D3" s="28"/>
      <c r="E3" s="28"/>
      <c r="F3" s="28"/>
      <c r="G3" s="28"/>
      <c r="H3" s="28"/>
      <c r="I3" s="28"/>
      <c r="J3" s="28"/>
    </row>
    <row r="4" spans="3:16" ht="16.5" customHeight="1" thickBot="1" x14ac:dyDescent="0.45">
      <c r="C4" s="28"/>
      <c r="D4" s="28"/>
      <c r="E4" s="28"/>
      <c r="F4" s="28"/>
      <c r="G4" s="28"/>
      <c r="H4" s="28"/>
      <c r="I4" s="30"/>
      <c r="J4" s="30"/>
    </row>
    <row r="5" spans="3:16" ht="21" customHeight="1" thickBot="1" x14ac:dyDescent="0.45">
      <c r="C5" s="28"/>
      <c r="D5" s="31" t="s">
        <v>1</v>
      </c>
      <c r="E5" s="32"/>
      <c r="F5" s="32"/>
      <c r="G5" s="33"/>
      <c r="H5" s="34" t="s">
        <v>2</v>
      </c>
      <c r="I5" s="34"/>
      <c r="J5" s="35"/>
    </row>
    <row r="6" spans="3:16" ht="18" x14ac:dyDescent="0.4">
      <c r="C6" s="28"/>
      <c r="D6" s="36" t="s">
        <v>3</v>
      </c>
      <c r="E6" s="37"/>
      <c r="F6" s="5">
        <v>675000</v>
      </c>
      <c r="G6" s="6"/>
      <c r="H6" s="28"/>
      <c r="I6" s="38" t="s">
        <v>4</v>
      </c>
      <c r="J6" s="28"/>
    </row>
    <row r="7" spans="3:16" ht="18" x14ac:dyDescent="0.4">
      <c r="C7" s="28"/>
      <c r="D7" s="39" t="s">
        <v>5</v>
      </c>
      <c r="E7" s="40"/>
      <c r="F7" s="7">
        <v>300000</v>
      </c>
      <c r="G7" s="8"/>
      <c r="H7" s="41"/>
      <c r="I7" s="28"/>
      <c r="J7" s="28"/>
    </row>
    <row r="8" spans="3:16" ht="18" x14ac:dyDescent="0.4">
      <c r="C8" s="28"/>
      <c r="D8" s="39" t="s">
        <v>6</v>
      </c>
      <c r="E8" s="40"/>
      <c r="F8" s="9">
        <v>5.7500000000000002E-2</v>
      </c>
      <c r="G8" s="10"/>
      <c r="H8" s="28"/>
      <c r="I8" s="28"/>
      <c r="J8" s="28"/>
    </row>
    <row r="9" spans="3:16" ht="18" x14ac:dyDescent="0.4">
      <c r="C9" s="28"/>
      <c r="D9" s="39" t="s">
        <v>7</v>
      </c>
      <c r="E9" s="40"/>
      <c r="F9" s="11">
        <v>30</v>
      </c>
      <c r="G9" s="12"/>
      <c r="I9" s="28"/>
      <c r="J9" s="28"/>
      <c r="P9" s="2"/>
    </row>
    <row r="10" spans="3:16" ht="23.25" customHeight="1" x14ac:dyDescent="0.4">
      <c r="C10" s="28"/>
      <c r="D10" s="42" t="s">
        <v>8</v>
      </c>
      <c r="E10" s="43"/>
      <c r="F10" s="13">
        <f>F9*F11</f>
        <v>360</v>
      </c>
      <c r="G10" s="14"/>
      <c r="H10" s="28"/>
      <c r="I10" s="28"/>
      <c r="J10" s="28"/>
    </row>
    <row r="11" spans="3:16" ht="18" x14ac:dyDescent="0.4">
      <c r="C11" s="28"/>
      <c r="D11" s="42" t="s">
        <v>9</v>
      </c>
      <c r="E11" s="43"/>
      <c r="F11" s="13">
        <v>12</v>
      </c>
      <c r="G11" s="14"/>
      <c r="H11" s="28"/>
      <c r="I11" s="28"/>
      <c r="J11" s="28"/>
    </row>
    <row r="12" spans="3:16" ht="18.600000000000001" thickBot="1" x14ac:dyDescent="0.45">
      <c r="C12" s="28"/>
      <c r="D12" s="44" t="s">
        <v>10</v>
      </c>
      <c r="E12" s="45"/>
      <c r="F12" s="15">
        <f>-PMT(F8/F11,F10,F7)</f>
        <v>1750.718569330659</v>
      </c>
      <c r="G12" s="16"/>
      <c r="I12" s="28"/>
      <c r="J12" s="28"/>
    </row>
    <row r="13" spans="3:16" x14ac:dyDescent="0.4">
      <c r="C13" s="28"/>
      <c r="D13" s="28"/>
      <c r="E13" s="28"/>
      <c r="F13" s="28"/>
      <c r="G13" s="28"/>
      <c r="H13" s="28"/>
      <c r="I13" s="28"/>
      <c r="J13" s="28"/>
    </row>
    <row r="14" spans="3:16" ht="16.8" thickBot="1" x14ac:dyDescent="0.45">
      <c r="C14" s="28"/>
      <c r="D14" s="28"/>
      <c r="E14" s="28"/>
      <c r="F14" s="28"/>
      <c r="G14" s="28"/>
      <c r="H14" s="28"/>
      <c r="I14" s="28"/>
      <c r="J14" s="28"/>
    </row>
    <row r="15" spans="3:16" ht="24" thickBot="1" x14ac:dyDescent="0.45">
      <c r="C15" s="28"/>
      <c r="D15" s="46" t="s">
        <v>11</v>
      </c>
      <c r="E15" s="47"/>
      <c r="F15" s="47"/>
      <c r="G15" s="47"/>
      <c r="H15" s="47"/>
      <c r="I15" s="48"/>
      <c r="J15" s="28"/>
    </row>
    <row r="16" spans="3:16" ht="22.5" customHeight="1" thickBot="1" x14ac:dyDescent="0.45">
      <c r="C16" s="28"/>
      <c r="D16" s="49" t="s">
        <v>12</v>
      </c>
      <c r="E16" s="50"/>
      <c r="F16" s="50"/>
      <c r="G16" s="50"/>
      <c r="H16" s="50"/>
      <c r="I16" s="51"/>
      <c r="J16" s="28"/>
    </row>
    <row r="17" spans="3:12" ht="33" customHeight="1" x14ac:dyDescent="0.4">
      <c r="C17" s="28"/>
      <c r="D17" s="52"/>
      <c r="E17" s="53" t="s">
        <v>13</v>
      </c>
      <c r="F17" s="54" t="s">
        <v>10</v>
      </c>
      <c r="G17" s="55" t="s">
        <v>14</v>
      </c>
      <c r="H17" s="56" t="s">
        <v>15</v>
      </c>
      <c r="I17" s="57" t="s">
        <v>16</v>
      </c>
      <c r="J17" s="28"/>
    </row>
    <row r="18" spans="3:12" ht="18.75" customHeight="1" x14ac:dyDescent="0.4">
      <c r="C18" s="28"/>
      <c r="D18" s="58" t="s">
        <v>17</v>
      </c>
      <c r="E18" s="17">
        <f>F8-0.03</f>
        <v>2.7500000000000004E-2</v>
      </c>
      <c r="F18" s="18">
        <f>$F$12</f>
        <v>1750.718569330659</v>
      </c>
      <c r="G18" s="18">
        <f>-ROUND(PMT(E18/$F$11,$F$10,$F$7),2)</f>
        <v>1224.72</v>
      </c>
      <c r="H18" s="19">
        <f>ROUND($F$12-G18,2)</f>
        <v>526</v>
      </c>
      <c r="I18" s="20">
        <f>H18*$F$11</f>
        <v>6312</v>
      </c>
      <c r="J18" s="28"/>
    </row>
    <row r="19" spans="3:12" ht="18" x14ac:dyDescent="0.4">
      <c r="C19" s="28"/>
      <c r="D19" s="59" t="s">
        <v>18</v>
      </c>
      <c r="E19" s="21">
        <f>F8-0.02</f>
        <v>3.7500000000000006E-2</v>
      </c>
      <c r="F19" s="18">
        <f>$F$12</f>
        <v>1750.718569330659</v>
      </c>
      <c r="G19" s="18">
        <f t="shared" ref="G19:G20" si="0">-ROUND(PMT(E19/$F$11,$F$10,$F$7),2)</f>
        <v>1389.35</v>
      </c>
      <c r="H19" s="19">
        <f t="shared" ref="H19:H20" si="1">ROUND($F$12-G19,2)</f>
        <v>361.37</v>
      </c>
      <c r="I19" s="20">
        <f>H19*$F$11</f>
        <v>4336.4400000000005</v>
      </c>
      <c r="J19" s="28"/>
    </row>
    <row r="20" spans="3:12" ht="18" x14ac:dyDescent="0.4">
      <c r="C20" s="28"/>
      <c r="D20" s="60" t="s">
        <v>19</v>
      </c>
      <c r="E20" s="22">
        <f>F8-0.01</f>
        <v>4.7500000000000001E-2</v>
      </c>
      <c r="F20" s="18">
        <f>$F$12</f>
        <v>1750.718569330659</v>
      </c>
      <c r="G20" s="18">
        <f t="shared" si="0"/>
        <v>1564.94</v>
      </c>
      <c r="H20" s="19">
        <f t="shared" si="1"/>
        <v>185.78</v>
      </c>
      <c r="I20" s="20">
        <f>H20*$F$11</f>
        <v>2229.36</v>
      </c>
      <c r="J20" s="28"/>
    </row>
    <row r="21" spans="3:12" ht="18" x14ac:dyDescent="0.4">
      <c r="C21" s="28"/>
      <c r="D21" s="61" t="s">
        <v>20</v>
      </c>
      <c r="E21" s="62"/>
      <c r="F21" s="62"/>
      <c r="G21" s="62"/>
      <c r="H21" s="62"/>
      <c r="I21" s="23">
        <f>SUM(I18:I20)</f>
        <v>12877.800000000001</v>
      </c>
      <c r="J21" s="28"/>
    </row>
    <row r="22" spans="3:12" ht="18" x14ac:dyDescent="0.4">
      <c r="C22" s="28"/>
      <c r="D22" s="63" t="s">
        <v>21</v>
      </c>
      <c r="E22" s="62"/>
      <c r="F22" s="62"/>
      <c r="G22" s="62"/>
      <c r="H22" s="62"/>
      <c r="I22" s="24">
        <f>I21/F6</f>
        <v>1.9078222222222222E-2</v>
      </c>
      <c r="J22" s="28"/>
      <c r="L22" s="3"/>
    </row>
    <row r="23" spans="3:12" ht="16.8" thickBot="1" x14ac:dyDescent="0.45">
      <c r="C23" s="28"/>
      <c r="D23" s="64"/>
      <c r="I23" s="65"/>
      <c r="J23" s="28"/>
    </row>
    <row r="24" spans="3:12" ht="22.5" customHeight="1" thickBot="1" x14ac:dyDescent="0.45">
      <c r="C24" s="28"/>
      <c r="D24" s="49" t="s">
        <v>22</v>
      </c>
      <c r="E24" s="50"/>
      <c r="F24" s="50"/>
      <c r="G24" s="50"/>
      <c r="H24" s="50"/>
      <c r="I24" s="51"/>
      <c r="J24" s="28"/>
    </row>
    <row r="25" spans="3:12" ht="33" customHeight="1" x14ac:dyDescent="0.4">
      <c r="C25" s="28"/>
      <c r="D25" s="52"/>
      <c r="E25" s="66" t="s">
        <v>13</v>
      </c>
      <c r="F25" s="67" t="s">
        <v>10</v>
      </c>
      <c r="G25" s="55" t="s">
        <v>14</v>
      </c>
      <c r="H25" s="56" t="s">
        <v>15</v>
      </c>
      <c r="I25" s="57" t="s">
        <v>16</v>
      </c>
      <c r="J25" s="28"/>
      <c r="L25" s="4"/>
    </row>
    <row r="26" spans="3:12" ht="18.75" customHeight="1" x14ac:dyDescent="0.4">
      <c r="C26" s="28"/>
      <c r="D26" s="68" t="s">
        <v>17</v>
      </c>
      <c r="E26" s="17">
        <f>F8-0.02</f>
        <v>3.7500000000000006E-2</v>
      </c>
      <c r="F26" s="25">
        <f>$F$12</f>
        <v>1750.718569330659</v>
      </c>
      <c r="G26" s="26">
        <f>-ROUND(PMT(E26/$F$11,$F$10,$F$7),2)</f>
        <v>1389.35</v>
      </c>
      <c r="H26" s="25">
        <f>ROUNDUP($F$26-G26, 2)</f>
        <v>361.37</v>
      </c>
      <c r="I26" s="27">
        <f>$F$11*H26</f>
        <v>4336.4400000000005</v>
      </c>
      <c r="J26" s="28"/>
    </row>
    <row r="27" spans="3:12" ht="18.75" customHeight="1" x14ac:dyDescent="0.4">
      <c r="C27" s="28"/>
      <c r="D27" s="59" t="s">
        <v>18</v>
      </c>
      <c r="E27" s="21">
        <f>F8-0.01</f>
        <v>4.7500000000000001E-2</v>
      </c>
      <c r="F27" s="25">
        <f>$F$12</f>
        <v>1750.718569330659</v>
      </c>
      <c r="G27" s="26">
        <f>-ROUND(PMT(E27/$F$11,$F$10,$F$7),2)</f>
        <v>1564.94</v>
      </c>
      <c r="H27" s="25">
        <f>ROUNDUP($F$26-G27, 2)</f>
        <v>185.78</v>
      </c>
      <c r="I27" s="27">
        <f>$F$11*H27</f>
        <v>2229.36</v>
      </c>
      <c r="J27" s="28"/>
    </row>
    <row r="28" spans="3:12" ht="15.75" customHeight="1" x14ac:dyDescent="0.4">
      <c r="C28" s="28"/>
      <c r="D28" s="61" t="s">
        <v>20</v>
      </c>
      <c r="E28" s="69"/>
      <c r="F28" s="69"/>
      <c r="G28" s="69"/>
      <c r="H28" s="69"/>
      <c r="I28" s="23">
        <f>SUM(I26:I27)</f>
        <v>6565.8000000000011</v>
      </c>
      <c r="J28" s="28"/>
    </row>
    <row r="29" spans="3:12" ht="15" customHeight="1" x14ac:dyDescent="0.4">
      <c r="C29" s="28"/>
      <c r="D29" s="63" t="s">
        <v>21</v>
      </c>
      <c r="E29" s="62"/>
      <c r="F29" s="62"/>
      <c r="G29" s="62"/>
      <c r="H29" s="62"/>
      <c r="I29" s="24">
        <f>I28/F6</f>
        <v>9.7271111111111135E-3</v>
      </c>
      <c r="J29" s="28"/>
    </row>
    <row r="30" spans="3:12" ht="15.75" customHeight="1" thickBot="1" x14ac:dyDescent="0.45">
      <c r="C30" s="28"/>
      <c r="D30" s="70"/>
      <c r="E30" s="71"/>
      <c r="F30" s="71"/>
      <c r="G30" s="71"/>
      <c r="H30" s="71"/>
      <c r="I30" s="72"/>
      <c r="J30" s="28"/>
    </row>
    <row r="31" spans="3:12" x14ac:dyDescent="0.4">
      <c r="C31" s="28"/>
      <c r="D31" s="28"/>
      <c r="E31" s="28"/>
      <c r="F31" s="28"/>
      <c r="G31" s="28"/>
      <c r="H31" s="28"/>
      <c r="I31" s="28"/>
      <c r="J31" s="28"/>
    </row>
    <row r="32" spans="3:12" x14ac:dyDescent="0.4">
      <c r="C32" s="28"/>
      <c r="D32" s="28"/>
      <c r="E32" s="28"/>
      <c r="F32" s="28"/>
      <c r="G32" s="28"/>
      <c r="H32" s="28"/>
      <c r="I32" s="28"/>
      <c r="J32" s="28"/>
    </row>
    <row r="33" spans="3:11" x14ac:dyDescent="0.4">
      <c r="C33" s="28"/>
      <c r="D33" s="28"/>
      <c r="E33" s="28"/>
      <c r="F33" s="28"/>
      <c r="G33" s="28"/>
      <c r="H33" s="28"/>
      <c r="I33" s="28"/>
      <c r="J33" s="28"/>
    </row>
    <row r="34" spans="3:11" ht="45" customHeight="1" x14ac:dyDescent="0.4">
      <c r="C34" s="73" t="s">
        <v>23</v>
      </c>
      <c r="D34" s="73"/>
      <c r="E34" s="73"/>
      <c r="F34" s="73"/>
      <c r="G34" s="73"/>
      <c r="H34" s="73"/>
      <c r="I34" s="73"/>
      <c r="J34" s="74"/>
    </row>
    <row r="35" spans="3:11" ht="15.75" customHeight="1" x14ac:dyDescent="0.4">
      <c r="C35" s="28"/>
      <c r="D35" s="28"/>
      <c r="E35" s="28"/>
      <c r="F35" s="28"/>
      <c r="G35" s="28"/>
      <c r="H35" s="28"/>
      <c r="I35" s="28"/>
      <c r="J35" s="28"/>
      <c r="K35" s="75"/>
    </row>
    <row r="36" spans="3:11" ht="15.75" customHeight="1" x14ac:dyDescent="0.4">
      <c r="K36" s="75"/>
    </row>
  </sheetData>
  <sheetProtection algorithmName="SHA-512" hashValue="yHC1hv0+Ddu7MSCRf1stmu/dxjbaAdEeTjly9Vq8RCirm82pV1pEbQQmNQCYpoRVFKWZkMjwSFRd02F1xSU6WA==" saltValue="NInVQJ1aR2CUH1ucvOJDzw==" spinCount="100000" sheet="1" formatCells="0" selectLockedCells="1"/>
  <mergeCells count="22">
    <mergeCell ref="F10:G10"/>
    <mergeCell ref="D5:G5"/>
    <mergeCell ref="F6:G6"/>
    <mergeCell ref="F7:G7"/>
    <mergeCell ref="F8:G8"/>
    <mergeCell ref="F9:G9"/>
    <mergeCell ref="K35:K36"/>
    <mergeCell ref="D16:I16"/>
    <mergeCell ref="C34:I34"/>
    <mergeCell ref="D2:I2"/>
    <mergeCell ref="H5:I5"/>
    <mergeCell ref="D24:I24"/>
    <mergeCell ref="D15:I15"/>
    <mergeCell ref="D6:E6"/>
    <mergeCell ref="D7:E7"/>
    <mergeCell ref="D8:E8"/>
    <mergeCell ref="D9:E9"/>
    <mergeCell ref="D10:E10"/>
    <mergeCell ref="D11:E11"/>
    <mergeCell ref="D12:E12"/>
    <mergeCell ref="F11:G11"/>
    <mergeCell ref="F12:G12"/>
  </mergeCells>
  <pageMargins left="0.7" right="0.7" top="0.75" bottom="0.75" header="0.3" footer="0.3"/>
  <pageSetup paperSize="9" scale="41" orientation="portrait" horizontalDpi="1200" verticalDpi="1200" r:id="rId1"/>
  <colBreaks count="2" manualBreakCount="2">
    <brk id="2" max="1048575" man="1"/>
    <brk id="12"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FD1DF122B33D34C805A304885F2E76F" ma:contentTypeVersion="15" ma:contentTypeDescription="Create a new document." ma:contentTypeScope="" ma:versionID="97099051c8bdc562c5a3c308e281d4b0">
  <xsd:schema xmlns:xsd="http://www.w3.org/2001/XMLSchema" xmlns:xs="http://www.w3.org/2001/XMLSchema" xmlns:p="http://schemas.microsoft.com/office/2006/metadata/properties" xmlns:ns2="4dafc6d1-e5ea-41f0-aec0-2038834f3deb" xmlns:ns3="31cb4620-1988-46c0-a0bc-9ed88a7d10ff" xmlns:ns4="91634d5d-6728-474a-a339-016187646ac3" targetNamespace="http://schemas.microsoft.com/office/2006/metadata/properties" ma:root="true" ma:fieldsID="7ad835e8536699628c5edc2928943d33" ns2:_="" ns3:_="" ns4:_="">
    <xsd:import namespace="4dafc6d1-e5ea-41f0-aec0-2038834f3deb"/>
    <xsd:import namespace="31cb4620-1988-46c0-a0bc-9ed88a7d10ff"/>
    <xsd:import namespace="91634d5d-6728-474a-a339-016187646ac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EventHashCode" minOccurs="0"/>
                <xsd:element ref="ns2:MediaServiceGenerationTim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afc6d1-e5ea-41f0-aec0-2038834f3d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c13999c-f5f6-40a2-86d6-623a4e447a6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1cb4620-1988-46c0-a0bc-9ed88a7d10f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1634d5d-6728-474a-a339-016187646ac3"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411d68ba-3122-48f4-bd32-9815a2a69e88}" ma:internalName="TaxCatchAll" ma:showField="CatchAllData" ma:web="91634d5d-6728-474a-a339-016187646a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4346FD9-8F0C-4541-82F4-556245A28BE9}">
  <ds:schemaRefs>
    <ds:schemaRef ds:uri="http://schemas.microsoft.com/sharepoint/v3/contenttype/forms"/>
  </ds:schemaRefs>
</ds:datastoreItem>
</file>

<file path=customXml/itemProps2.xml><?xml version="1.0" encoding="utf-8"?>
<ds:datastoreItem xmlns:ds="http://schemas.openxmlformats.org/officeDocument/2006/customXml" ds:itemID="{8C1917FC-90C9-4A18-9DAE-B24EBD9998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afc6d1-e5ea-41f0-aec0-2038834f3deb"/>
    <ds:schemaRef ds:uri="31cb4620-1988-46c0-a0bc-9ed88a7d10ff"/>
    <ds:schemaRef ds:uri="91634d5d-6728-474a-a339-016187646a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 Ruchko</dc:creator>
  <cp:keywords/>
  <dc:description/>
  <cp:lastModifiedBy>Igor Gor</cp:lastModifiedBy>
  <cp:revision/>
  <dcterms:created xsi:type="dcterms:W3CDTF">2022-12-19T17:36:07Z</dcterms:created>
  <dcterms:modified xsi:type="dcterms:W3CDTF">2023-01-20T20:50:53Z</dcterms:modified>
  <cp:category/>
  <cp:contentStatus/>
</cp:coreProperties>
</file>